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U:\2026 New RFB\JANITORIAL - NEW CONTRACT FOR TUL\"/>
    </mc:Choice>
  </mc:AlternateContent>
  <xr:revisionPtr revIDLastSave="0" documentId="13_ncr:1_{68007DAD-55D9-4C21-AF02-D575311617A1}" xr6:coauthVersionLast="47" xr6:coauthVersionMax="47" xr10:uidLastSave="{00000000-0000-0000-0000-000000000000}"/>
  <bookViews>
    <workbookView xWindow="-120" yWindow="-120" windowWidth="29040" windowHeight="15720" xr2:uid="{00000000-000D-0000-FFFF-FFFF00000000}"/>
  </bookViews>
  <sheets>
    <sheet name="FY27-045-01 Bid Form" sheetId="1" r:id="rId1"/>
  </sheets>
  <definedNames>
    <definedName name="_xlnm.Print_Titles" localSheetId="0">'FY27-045-01 Bid Form'!$1:$5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H11" i="1"/>
  <c r="G7" i="1"/>
  <c r="G6" i="1" l="1"/>
  <c r="G49" i="1"/>
  <c r="H49" i="1" s="1"/>
  <c r="G48" i="1"/>
  <c r="H48" i="1" s="1"/>
  <c r="G47" i="1"/>
  <c r="H47" i="1" s="1"/>
  <c r="G46" i="1"/>
  <c r="H46" i="1" s="1"/>
  <c r="G45" i="1"/>
  <c r="H45" i="1" s="1"/>
  <c r="G44" i="1"/>
  <c r="H44" i="1" s="1"/>
  <c r="G43" i="1"/>
  <c r="H43" i="1" s="1"/>
  <c r="H29" i="1"/>
  <c r="H27" i="1"/>
  <c r="H16" i="1"/>
  <c r="H15" i="1"/>
  <c r="H13" i="1"/>
  <c r="H12" i="1"/>
  <c r="H9" i="1"/>
  <c r="G29" i="1"/>
  <c r="G27" i="1"/>
  <c r="G16" i="1"/>
  <c r="G15" i="1"/>
  <c r="G13" i="1"/>
  <c r="G12" i="1"/>
  <c r="G9" i="1"/>
  <c r="G31" i="1"/>
  <c r="G33" i="1"/>
  <c r="G21" i="1"/>
  <c r="G19" i="1"/>
  <c r="G10" i="1"/>
  <c r="G8" i="1"/>
  <c r="H36" i="1"/>
  <c r="H7" i="1"/>
  <c r="H34" i="1"/>
  <c r="H32" i="1"/>
  <c r="H26" i="1"/>
  <c r="G25" i="1"/>
  <c r="H24" i="1"/>
  <c r="H20" i="1"/>
  <c r="H14" i="1"/>
  <c r="G39" i="1"/>
  <c r="H42" i="1"/>
  <c r="G41" i="1"/>
  <c r="H40" i="1"/>
  <c r="H38" i="1"/>
  <c r="G37" i="1"/>
  <c r="G35" i="1"/>
  <c r="H30" i="1"/>
  <c r="H28" i="1"/>
  <c r="G23" i="1"/>
  <c r="H22" i="1"/>
  <c r="G17" i="1"/>
  <c r="A7" i="1"/>
  <c r="A8" i="1" s="1"/>
  <c r="A9" i="1" s="1"/>
  <c r="A10"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H18" i="1"/>
  <c r="H6" i="1" l="1"/>
  <c r="G14" i="1"/>
  <c r="G18" i="1"/>
  <c r="G20" i="1"/>
  <c r="G22" i="1"/>
  <c r="G24" i="1"/>
  <c r="G26" i="1"/>
  <c r="G28" i="1"/>
  <c r="G30" i="1"/>
  <c r="G32" i="1"/>
  <c r="G34" i="1"/>
  <c r="G36" i="1"/>
  <c r="G38" i="1"/>
  <c r="G40" i="1"/>
  <c r="G42" i="1"/>
  <c r="H8" i="1"/>
  <c r="H10" i="1"/>
  <c r="H17" i="1"/>
  <c r="H19" i="1"/>
  <c r="H21" i="1"/>
  <c r="H23" i="1"/>
  <c r="H25" i="1"/>
  <c r="H31" i="1"/>
  <c r="H33" i="1"/>
  <c r="H35" i="1"/>
  <c r="H37" i="1"/>
  <c r="H39" i="1"/>
  <c r="H41" i="1"/>
  <c r="G51" i="1" l="1"/>
  <c r="H52" i="1"/>
</calcChain>
</file>

<file path=xl/sharedStrings.xml><?xml version="1.0" encoding="utf-8"?>
<sst xmlns="http://schemas.openxmlformats.org/spreadsheetml/2006/main" count="120" uniqueCount="67">
  <si>
    <t>Task Item</t>
  </si>
  <si>
    <t>Description</t>
  </si>
  <si>
    <t>Days/Wk</t>
  </si>
  <si>
    <t>Estimated
 Unit Qty</t>
  </si>
  <si>
    <t>Unit</t>
  </si>
  <si>
    <t>Per Sq. Ft.</t>
  </si>
  <si>
    <t>Public Space Concrete</t>
  </si>
  <si>
    <t>Common Space Carpet</t>
  </si>
  <si>
    <t>Common Space Terrazzo</t>
  </si>
  <si>
    <t>Common Space Tile</t>
  </si>
  <si>
    <t>Common Space Concrete</t>
  </si>
  <si>
    <t>Common Space Restrooms</t>
  </si>
  <si>
    <t>Office Space Carpet</t>
  </si>
  <si>
    <t>Office Space Terrazzo</t>
  </si>
  <si>
    <t>Office Space Tile</t>
  </si>
  <si>
    <t>Office Space Concrete</t>
  </si>
  <si>
    <t>Office Space Restrooms</t>
  </si>
  <si>
    <t>Outbound Baggage Carousels</t>
  </si>
  <si>
    <t xml:space="preserve">Hours </t>
  </si>
  <si>
    <t>per man 
hour</t>
  </si>
  <si>
    <t>Provide one (1) container with four (4) yards of capacity each, to be emptied two (2) times each day , seven (7) days a week</t>
  </si>
  <si>
    <t>Containers</t>
  </si>
  <si>
    <t>Per container
per month</t>
  </si>
  <si>
    <t>Provide one (1) container with six (6) yards of capacity to be emptied two times each week</t>
  </si>
  <si>
    <t>Per container</t>
  </si>
  <si>
    <t>Total Monthly Invoice Amount in $</t>
  </si>
  <si>
    <t>Total Monthly
Item Cost</t>
  </si>
  <si>
    <r>
      <t xml:space="preserve">Sidewalks     </t>
    </r>
    <r>
      <rPr>
        <sz val="10"/>
        <rFont val="Arial"/>
        <family val="2"/>
      </rPr>
      <t xml:space="preserve">    </t>
    </r>
  </si>
  <si>
    <t xml:space="preserve"> </t>
  </si>
  <si>
    <t xml:space="preserve">Office Space Terrazzo </t>
  </si>
  <si>
    <t xml:space="preserve">Office Space Tile </t>
  </si>
  <si>
    <t xml:space="preserve">Office Space Carpet  </t>
  </si>
  <si>
    <t xml:space="preserve">Public Space Carpeted  </t>
  </si>
  <si>
    <t xml:space="preserve">Public Space Terrazzo  </t>
  </si>
  <si>
    <t xml:space="preserve">Public Space Tile         </t>
  </si>
  <si>
    <t xml:space="preserve">Public Space Restrooms </t>
  </si>
  <si>
    <t xml:space="preserve">Common Space Carpet  </t>
  </si>
  <si>
    <t xml:space="preserve">Common Space Tile       </t>
  </si>
  <si>
    <t xml:space="preserve">Common Space Restrooms   </t>
  </si>
  <si>
    <r>
      <t xml:space="preserve">Public Space Carpeted Gate Lobbies and Jet Bridges             </t>
    </r>
    <r>
      <rPr>
        <sz val="10"/>
        <rFont val="Arial"/>
        <family val="2"/>
      </rPr>
      <t xml:space="preserve"> </t>
    </r>
  </si>
  <si>
    <t xml:space="preserve">Parking Structures/Lots </t>
  </si>
  <si>
    <t xml:space="preserve">
Inbound Baggage Carousels</t>
  </si>
  <si>
    <t xml:space="preserve"> 
Public Food Court</t>
  </si>
  <si>
    <t xml:space="preserve">Non-Sched Cleaning Services </t>
  </si>
  <si>
    <t>Provide one (1) open top container with thirty (30) yards of capacity to be emptied two (2) times each week</t>
  </si>
  <si>
    <t xml:space="preserve">
Inbound Baggage Conveyor Enclosures</t>
  </si>
  <si>
    <t>Total Yearly Item Cost</t>
  </si>
  <si>
    <t>Total Yearly Invoice Amount in $</t>
  </si>
  <si>
    <t xml:space="preserve">Provide Additional Requested trash removal of open top container with thirty (30) yards of capacity      </t>
  </si>
  <si>
    <t>Provide Additional Requested trash removal of container with four (4) yards of capacity</t>
  </si>
  <si>
    <t>Provide Additional Requested trash removal of container with six (6) yards of capacity</t>
  </si>
  <si>
    <t>TULSA AIRPORT IMPROVEMENT TRUST (TAIT)          BID FORM (EXHIBIT A)</t>
  </si>
  <si>
    <t>Square Footage: Estimated Quantity x Unit Bid Price x Number of Days Serviced x 52 Weeks = Yearly Total</t>
  </si>
  <si>
    <t>Amount paid to the Contractor for work performed is automatically calculated as follows:</t>
  </si>
  <si>
    <t>Item To Be Provided: Estimated Quantity x Unit Bid Price x Number Of Items To Be Provided x 52 Weeks = Yearly Total</t>
  </si>
  <si>
    <t xml:space="preserve">Total Yearly Contract Amount $ </t>
  </si>
  <si>
    <t>Total Yearly Contract Amount Written In Words:</t>
  </si>
  <si>
    <t>$</t>
  </si>
  <si>
    <r>
      <t>If any discrepancy occurs, the written amount takes precedence over the numerical.</t>
    </r>
    <r>
      <rPr>
        <sz val="10"/>
        <rFont val="Times New Roman"/>
        <family val="1"/>
      </rPr>
      <t xml:space="preserve">   </t>
    </r>
  </si>
  <si>
    <r>
      <t>Amount paid to the Contractor for work performed will be calculated as follows</t>
    </r>
    <r>
      <rPr>
        <sz val="12"/>
        <rFont val="Times New Roman"/>
        <family val="1"/>
      </rPr>
      <t xml:space="preserve">:           </t>
    </r>
  </si>
  <si>
    <t>(Estimated Quantity x Written Unit Bid Price Per Square Foot = Total Yearly Item Cost)</t>
  </si>
  <si>
    <t xml:space="preserve">Unit Bid
 Price </t>
  </si>
  <si>
    <t>**MUST BE COMPLETED, PRINT, AND RETURN**</t>
  </si>
  <si>
    <t>Bidder's Exact Legal Name: ___________________________________________________________________</t>
  </si>
  <si>
    <t>JANITORIAL SERVICES BID# FY22-045-02</t>
  </si>
  <si>
    <t xml:space="preserve">Public Space Pet Relief Area </t>
  </si>
  <si>
    <t xml:space="preserve">The Estimated Unit Quantities highlighted in pink are for bidding purposes only and do not represent actual quantities. They are provided solely to establish unit pricing for potential future additions to the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</si>
</sst>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00000"/>
  </numFmts>
  <fonts count="17" x14ac:knownFonts="1">
    <font>
      <sz val="10"/>
      <name val="Arial"/>
    </font>
    <font>
      <sz val="10"/>
      <name val="Arial"/>
      <family val="2"/>
    </font>
    <font>
      <b/>
      <sz val="12"/>
      <name val="Arial"/>
      <family val="2"/>
    </font>
    <font>
      <b/>
      <sz val="10"/>
      <name val="Arial"/>
      <family val="2"/>
    </font>
    <font>
      <b/>
      <u/>
      <sz val="10"/>
      <name val="Arial"/>
      <family val="2"/>
    </font>
    <font>
      <sz val="10"/>
      <name val="Arial"/>
      <family val="2"/>
    </font>
    <font>
      <b/>
      <sz val="8"/>
      <name val="Arial"/>
      <family val="2"/>
    </font>
    <font>
      <sz val="9"/>
      <name val="Arial"/>
      <family val="2"/>
    </font>
    <font>
      <b/>
      <sz val="11"/>
      <name val="Arial"/>
      <family val="2"/>
    </font>
    <font>
      <sz val="11"/>
      <name val="Arial"/>
      <family val="2"/>
    </font>
    <font>
      <sz val="9"/>
      <name val="Arial"/>
      <family val="2"/>
    </font>
    <font>
      <b/>
      <sz val="10"/>
      <color rgb="FFFF00FF"/>
      <name val="Arial"/>
      <family val="2"/>
    </font>
    <font>
      <sz val="12"/>
      <name val="Times New Roman"/>
      <family val="1"/>
    </font>
    <font>
      <b/>
      <sz val="12"/>
      <name val="Times New Roman"/>
      <family val="1"/>
    </font>
    <font>
      <sz val="10"/>
      <name val="Times New Roman"/>
      <family val="1"/>
    </font>
    <font>
      <b/>
      <i/>
      <u/>
      <sz val="10"/>
      <color rgb="FFFF0000"/>
      <name val="Arial"/>
      <family val="2"/>
    </font>
    <font>
      <b/>
      <sz val="10"/>
      <color theme="1"/>
      <name val="Arial"/>
      <family val="2"/>
    </font>
  </fonts>
  <fills count="5">
    <fill>
      <patternFill patternType="none"/>
    </fill>
    <fill>
      <patternFill patternType="gray125"/>
    </fill>
    <fill>
      <patternFill patternType="solid">
        <fgColor theme="6" tint="0.79998168889431442"/>
        <bgColor indexed="64"/>
      </patternFill>
    </fill>
    <fill>
      <patternFill patternType="solid">
        <fgColor rgb="FF92D05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0">
    <xf numFmtId="0" fontId="0" fillId="0" borderId="0" xfId="0"/>
    <xf numFmtId="0" fontId="2" fillId="0" borderId="0" xfId="0" applyFont="1"/>
    <xf numFmtId="0" fontId="3" fillId="0" borderId="0" xfId="0" applyFont="1"/>
    <xf numFmtId="0" fontId="3" fillId="0" borderId="0" xfId="0" applyFont="1" applyAlignment="1">
      <alignment horizontal="center"/>
    </xf>
    <xf numFmtId="0" fontId="4" fillId="0" borderId="1" xfId="0" applyFont="1" applyBorder="1" applyAlignment="1">
      <alignment horizontal="center"/>
    </xf>
    <xf numFmtId="0" fontId="4" fillId="0" borderId="1" xfId="0" applyFont="1" applyBorder="1" applyAlignment="1">
      <alignment horizontal="center" wrapText="1"/>
    </xf>
    <xf numFmtId="0" fontId="3" fillId="0" borderId="1" xfId="0" applyFont="1" applyBorder="1" applyAlignment="1">
      <alignment horizontal="center"/>
    </xf>
    <xf numFmtId="164" fontId="3" fillId="0" borderId="1" xfId="1" applyNumberFormat="1" applyFont="1" applyBorder="1" applyAlignment="1"/>
    <xf numFmtId="44" fontId="6" fillId="0" borderId="1" xfId="0" applyNumberFormat="1" applyFont="1" applyBorder="1"/>
    <xf numFmtId="0" fontId="5" fillId="0" borderId="1" xfId="0" applyFont="1" applyBorder="1" applyAlignment="1">
      <alignment wrapText="1"/>
    </xf>
    <xf numFmtId="0" fontId="5" fillId="0" borderId="1" xfId="0" applyFont="1" applyBorder="1"/>
    <xf numFmtId="44" fontId="6" fillId="0" borderId="1" xfId="0" applyNumberFormat="1" applyFont="1" applyBorder="1" applyAlignment="1">
      <alignment horizontal="center" wrapText="1"/>
    </xf>
    <xf numFmtId="0" fontId="7" fillId="0" borderId="1" xfId="0" applyFont="1" applyBorder="1" applyAlignment="1">
      <alignment wrapText="1"/>
    </xf>
    <xf numFmtId="0" fontId="6" fillId="0" borderId="1" xfId="0" applyFont="1" applyBorder="1"/>
    <xf numFmtId="0" fontId="7" fillId="0" borderId="2" xfId="0" applyFont="1" applyBorder="1" applyAlignment="1">
      <alignment wrapText="1"/>
    </xf>
    <xf numFmtId="0" fontId="6" fillId="0" borderId="2" xfId="0" applyFont="1" applyBorder="1" applyAlignment="1">
      <alignment wrapText="1"/>
    </xf>
    <xf numFmtId="0" fontId="0" fillId="0" borderId="3" xfId="0" applyBorder="1"/>
    <xf numFmtId="0" fontId="0" fillId="0" borderId="4" xfId="0" applyBorder="1"/>
    <xf numFmtId="0" fontId="0" fillId="0" borderId="5" xfId="0" applyBorder="1"/>
    <xf numFmtId="0" fontId="8" fillId="0" borderId="0" xfId="0" applyFont="1"/>
    <xf numFmtId="0" fontId="0" fillId="0" borderId="7" xfId="0" applyBorder="1"/>
    <xf numFmtId="0" fontId="0" fillId="0" borderId="8" xfId="0" applyBorder="1"/>
    <xf numFmtId="0" fontId="5" fillId="0" borderId="1" xfId="0" applyFont="1" applyBorder="1" applyAlignment="1">
      <alignment horizontal="left"/>
    </xf>
    <xf numFmtId="164" fontId="3" fillId="0" borderId="1" xfId="1" applyNumberFormat="1" applyFont="1" applyFill="1" applyBorder="1" applyAlignment="1"/>
    <xf numFmtId="44" fontId="3" fillId="0" borderId="1" xfId="2" applyFont="1" applyFill="1" applyBorder="1"/>
    <xf numFmtId="0" fontId="6" fillId="0" borderId="1" xfId="0" applyFont="1" applyBorder="1" applyAlignment="1">
      <alignment horizontal="center" wrapText="1"/>
    </xf>
    <xf numFmtId="0" fontId="10" fillId="0" borderId="1" xfId="0" applyFont="1" applyBorder="1" applyAlignment="1">
      <alignment wrapText="1"/>
    </xf>
    <xf numFmtId="44" fontId="3" fillId="0" borderId="0" xfId="0" applyNumberFormat="1" applyFont="1"/>
    <xf numFmtId="43" fontId="3" fillId="0" borderId="1" xfId="1" applyFont="1" applyFill="1" applyBorder="1"/>
    <xf numFmtId="43" fontId="3" fillId="0" borderId="2" xfId="1" applyFont="1" applyFill="1" applyBorder="1"/>
    <xf numFmtId="44" fontId="3" fillId="0" borderId="2" xfId="2" applyFont="1" applyFill="1" applyBorder="1"/>
    <xf numFmtId="44" fontId="8" fillId="0" borderId="9" xfId="2" applyFont="1" applyBorder="1"/>
    <xf numFmtId="0" fontId="8" fillId="0" borderId="10" xfId="0" applyFont="1" applyBorder="1"/>
    <xf numFmtId="0" fontId="9" fillId="0" borderId="11" xfId="0" applyFont="1" applyBorder="1"/>
    <xf numFmtId="44" fontId="9" fillId="0" borderId="12" xfId="0" applyNumberFormat="1" applyFont="1" applyBorder="1"/>
    <xf numFmtId="44" fontId="6" fillId="0" borderId="13" xfId="0" applyNumberFormat="1" applyFont="1" applyBorder="1" applyAlignment="1">
      <alignment horizontal="center" wrapText="1"/>
    </xf>
    <xf numFmtId="0" fontId="3" fillId="0" borderId="11" xfId="0" applyFont="1" applyBorder="1"/>
    <xf numFmtId="0" fontId="0" fillId="0" borderId="14" xfId="0" applyBorder="1"/>
    <xf numFmtId="0" fontId="0" fillId="0" borderId="15" xfId="0" applyBorder="1"/>
    <xf numFmtId="0" fontId="8" fillId="0" borderId="7" xfId="0" applyFont="1" applyBorder="1"/>
    <xf numFmtId="44" fontId="0" fillId="0" borderId="16" xfId="0" applyNumberFormat="1" applyBorder="1"/>
    <xf numFmtId="0" fontId="0" fillId="0" borderId="6" xfId="0" applyBorder="1"/>
    <xf numFmtId="44" fontId="8" fillId="0" borderId="9" xfId="0" applyNumberFormat="1" applyFont="1" applyBorder="1"/>
    <xf numFmtId="0" fontId="4" fillId="0" borderId="0" xfId="0" applyFont="1" applyAlignment="1">
      <alignment horizontal="center" wrapText="1"/>
    </xf>
    <xf numFmtId="43" fontId="3" fillId="0" borderId="17" xfId="1" applyFont="1" applyFill="1" applyBorder="1"/>
    <xf numFmtId="0" fontId="0" fillId="0" borderId="18" xfId="0" applyBorder="1"/>
    <xf numFmtId="0" fontId="11" fillId="0" borderId="1" xfId="0" applyFont="1" applyBorder="1" applyAlignment="1">
      <alignment horizontal="center"/>
    </xf>
    <xf numFmtId="164" fontId="11" fillId="0" borderId="1" xfId="1" applyNumberFormat="1" applyFont="1" applyFill="1" applyBorder="1" applyAlignment="1"/>
    <xf numFmtId="44" fontId="8" fillId="0" borderId="0" xfId="2" applyFont="1" applyBorder="1"/>
    <xf numFmtId="0" fontId="0" fillId="0" borderId="0" xfId="0" applyProtection="1">
      <protection locked="0"/>
    </xf>
    <xf numFmtId="0" fontId="8" fillId="0" borderId="0" xfId="0" applyFont="1" applyProtection="1">
      <protection locked="0"/>
    </xf>
    <xf numFmtId="44" fontId="8" fillId="0" borderId="0" xfId="2" applyFont="1" applyBorder="1" applyProtection="1">
      <protection locked="0"/>
    </xf>
    <xf numFmtId="0" fontId="8" fillId="0" borderId="0" xfId="0" applyFont="1" applyAlignment="1" applyProtection="1">
      <alignment horizontal="left" vertical="top" wrapText="1"/>
      <protection locked="0"/>
    </xf>
    <xf numFmtId="0" fontId="3" fillId="0" borderId="0" xfId="0" applyFont="1" applyProtection="1">
      <protection locked="0"/>
    </xf>
    <xf numFmtId="0" fontId="5" fillId="0" borderId="0" xfId="0" applyFont="1" applyProtection="1">
      <protection locked="0"/>
    </xf>
    <xf numFmtId="0" fontId="9" fillId="0" borderId="0" xfId="0" applyFont="1" applyProtection="1">
      <protection locked="0"/>
    </xf>
    <xf numFmtId="0" fontId="13" fillId="0" borderId="0" xfId="0" applyFont="1" applyAlignment="1" applyProtection="1">
      <alignment horizontal="left" indent="1"/>
      <protection locked="0"/>
    </xf>
    <xf numFmtId="164" fontId="16" fillId="0" borderId="1" xfId="1" applyNumberFormat="1" applyFont="1" applyFill="1" applyBorder="1" applyAlignment="1"/>
    <xf numFmtId="0" fontId="2" fillId="4" borderId="0" xfId="0" applyFont="1" applyFill="1"/>
    <xf numFmtId="0" fontId="5" fillId="4" borderId="0" xfId="0" applyFont="1" applyFill="1"/>
    <xf numFmtId="0" fontId="0" fillId="4" borderId="0" xfId="0" applyFill="1"/>
    <xf numFmtId="165" fontId="3" fillId="3" borderId="1" xfId="0" applyNumberFormat="1" applyFont="1" applyFill="1" applyBorder="1" applyProtection="1">
      <protection locked="0"/>
    </xf>
    <xf numFmtId="165" fontId="3" fillId="3" borderId="2" xfId="0" applyNumberFormat="1" applyFont="1" applyFill="1" applyBorder="1" applyProtection="1">
      <protection locked="0"/>
    </xf>
    <xf numFmtId="0" fontId="1" fillId="0" borderId="1" xfId="0" applyFont="1" applyBorder="1" applyAlignment="1">
      <alignment horizontal="left"/>
    </xf>
    <xf numFmtId="0" fontId="8" fillId="0" borderId="0" xfId="0" applyFont="1" applyAlignment="1" applyProtection="1">
      <alignment horizontal="left"/>
      <protection locked="0"/>
    </xf>
    <xf numFmtId="0" fontId="3" fillId="2" borderId="18" xfId="0" applyFont="1" applyFill="1" applyBorder="1" applyAlignment="1" applyProtection="1">
      <alignment horizontal="center"/>
      <protection locked="0"/>
    </xf>
    <xf numFmtId="0" fontId="3" fillId="2" borderId="19" xfId="0" applyFont="1" applyFill="1" applyBorder="1" applyAlignment="1" applyProtection="1">
      <alignment horizontal="left"/>
      <protection locked="0"/>
    </xf>
    <xf numFmtId="0" fontId="0" fillId="2" borderId="18" xfId="0" applyFill="1" applyBorder="1" applyAlignment="1" applyProtection="1">
      <alignment horizontal="left"/>
      <protection locked="0"/>
    </xf>
    <xf numFmtId="0" fontId="15" fillId="0" borderId="0" xfId="0" applyFont="1" applyAlignment="1">
      <alignment horizontal="center"/>
    </xf>
    <xf numFmtId="0" fontId="8" fillId="0" borderId="0" xfId="0" applyFont="1" applyAlignment="1" applyProtection="1">
      <alignment horizontal="left" vertical="top" wrapText="1"/>
      <protection locked="0"/>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FF00FF"/>
      <color rgb="FF80008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I78"/>
  <sheetViews>
    <sheetView tabSelected="1" zoomScale="115" zoomScaleNormal="115" workbookViewId="0">
      <selection activeCell="O10" sqref="O10"/>
    </sheetView>
  </sheetViews>
  <sheetFormatPr defaultRowHeight="12.75" x14ac:dyDescent="0.2"/>
  <cols>
    <col min="1" max="1" width="11.5703125" customWidth="1"/>
    <col min="2" max="2" width="30.42578125" customWidth="1"/>
    <col min="3" max="3" width="9.85546875" customWidth="1"/>
    <col min="4" max="4" width="12.42578125" customWidth="1"/>
    <col min="5" max="5" width="17.28515625" customWidth="1"/>
    <col min="6" max="6" width="15.7109375" bestFit="1" customWidth="1"/>
    <col min="7" max="7" width="23" customWidth="1"/>
    <col min="8" max="8" width="23.28515625" customWidth="1"/>
    <col min="9" max="9" width="11.5703125" bestFit="1" customWidth="1"/>
  </cols>
  <sheetData>
    <row r="1" spans="1:9" ht="15.75" x14ac:dyDescent="0.25">
      <c r="A1" s="1" t="s">
        <v>51</v>
      </c>
    </row>
    <row r="2" spans="1:9" ht="15.75" x14ac:dyDescent="0.25">
      <c r="A2" s="1"/>
    </row>
    <row r="3" spans="1:9" ht="15.75" x14ac:dyDescent="0.25">
      <c r="A3" s="58" t="s">
        <v>64</v>
      </c>
      <c r="B3" s="59"/>
      <c r="C3" s="60"/>
      <c r="D3" s="68" t="s">
        <v>62</v>
      </c>
      <c r="E3" s="68"/>
      <c r="F3" s="68"/>
      <c r="G3" s="68"/>
      <c r="H3" s="68"/>
    </row>
    <row r="4" spans="1:9" x14ac:dyDescent="0.2">
      <c r="A4" s="2"/>
      <c r="B4" s="2"/>
      <c r="C4" s="2" t="s">
        <v>28</v>
      </c>
      <c r="D4" s="2"/>
      <c r="F4" s="3"/>
      <c r="G4" s="3"/>
      <c r="H4" s="45"/>
    </row>
    <row r="5" spans="1:9" ht="25.5" x14ac:dyDescent="0.2">
      <c r="A5" s="4" t="s">
        <v>0</v>
      </c>
      <c r="B5" s="4" t="s">
        <v>1</v>
      </c>
      <c r="C5" s="4" t="s">
        <v>2</v>
      </c>
      <c r="D5" s="5" t="s">
        <v>3</v>
      </c>
      <c r="E5" s="5" t="s">
        <v>61</v>
      </c>
      <c r="F5" s="4" t="s">
        <v>4</v>
      </c>
      <c r="G5" s="5" t="s">
        <v>26</v>
      </c>
      <c r="H5" s="5" t="s">
        <v>46</v>
      </c>
      <c r="I5" s="43"/>
    </row>
    <row r="6" spans="1:9" s="2" customFormat="1" ht="26.25" customHeight="1" x14ac:dyDescent="0.2">
      <c r="A6" s="6">
        <v>1</v>
      </c>
      <c r="B6" s="22" t="s">
        <v>32</v>
      </c>
      <c r="C6" s="6">
        <v>7</v>
      </c>
      <c r="D6" s="23">
        <v>18802</v>
      </c>
      <c r="E6" s="61"/>
      <c r="F6" s="8" t="s">
        <v>5</v>
      </c>
      <c r="G6" s="24">
        <f>D6*E6*C6*52/12</f>
        <v>0</v>
      </c>
      <c r="H6" s="44">
        <f>D6*E6*C6*52</f>
        <v>0</v>
      </c>
      <c r="I6" s="27"/>
    </row>
    <row r="7" spans="1:9" s="2" customFormat="1" ht="26.25" customHeight="1" x14ac:dyDescent="0.2">
      <c r="A7" s="6">
        <f>+A6+1</f>
        <v>2</v>
      </c>
      <c r="B7" s="22" t="s">
        <v>33</v>
      </c>
      <c r="C7" s="6">
        <v>7</v>
      </c>
      <c r="D7" s="23">
        <v>205980</v>
      </c>
      <c r="E7" s="61"/>
      <c r="F7" s="8" t="s">
        <v>5</v>
      </c>
      <c r="G7" s="24">
        <f>D7*E7*C7*52/12</f>
        <v>0</v>
      </c>
      <c r="H7" s="28">
        <f t="shared" ref="H7:H42" si="0">D7*E7*C7*52</f>
        <v>0</v>
      </c>
    </row>
    <row r="8" spans="1:9" s="2" customFormat="1" ht="26.25" customHeight="1" x14ac:dyDescent="0.2">
      <c r="A8" s="6">
        <f t="shared" ref="A8:A48" si="1">+A7+1</f>
        <v>3</v>
      </c>
      <c r="B8" s="22" t="s">
        <v>34</v>
      </c>
      <c r="C8" s="6">
        <v>7</v>
      </c>
      <c r="D8" s="23">
        <v>6893</v>
      </c>
      <c r="E8" s="61"/>
      <c r="F8" s="8" t="s">
        <v>5</v>
      </c>
      <c r="G8" s="24">
        <f t="shared" ref="G8:G42" si="2">D8*E8*C8*52/12</f>
        <v>0</v>
      </c>
      <c r="H8" s="28">
        <f t="shared" si="0"/>
        <v>0</v>
      </c>
    </row>
    <row r="9" spans="1:9" s="2" customFormat="1" ht="26.25" customHeight="1" x14ac:dyDescent="0.2">
      <c r="A9" s="6">
        <f t="shared" si="1"/>
        <v>4</v>
      </c>
      <c r="B9" s="22" t="s">
        <v>6</v>
      </c>
      <c r="C9" s="6">
        <v>7</v>
      </c>
      <c r="D9" s="23">
        <v>582</v>
      </c>
      <c r="E9" s="61"/>
      <c r="F9" s="8" t="s">
        <v>5</v>
      </c>
      <c r="G9" s="24">
        <f t="shared" si="2"/>
        <v>0</v>
      </c>
      <c r="H9" s="28">
        <f t="shared" si="0"/>
        <v>0</v>
      </c>
    </row>
    <row r="10" spans="1:9" s="2" customFormat="1" ht="26.25" customHeight="1" x14ac:dyDescent="0.2">
      <c r="A10" s="6">
        <f t="shared" si="1"/>
        <v>5</v>
      </c>
      <c r="B10" s="22" t="s">
        <v>35</v>
      </c>
      <c r="C10" s="6">
        <v>7</v>
      </c>
      <c r="D10" s="23">
        <v>11480</v>
      </c>
      <c r="E10" s="61"/>
      <c r="F10" s="8" t="s">
        <v>5</v>
      </c>
      <c r="G10" s="24">
        <f t="shared" si="2"/>
        <v>0</v>
      </c>
      <c r="H10" s="28">
        <f t="shared" si="0"/>
        <v>0</v>
      </c>
    </row>
    <row r="11" spans="1:9" s="2" customFormat="1" ht="26.25" customHeight="1" x14ac:dyDescent="0.2">
      <c r="A11" s="6">
        <v>6</v>
      </c>
      <c r="B11" s="63" t="s">
        <v>65</v>
      </c>
      <c r="C11" s="6">
        <v>7</v>
      </c>
      <c r="D11" s="23">
        <v>468</v>
      </c>
      <c r="E11" s="61"/>
      <c r="F11" s="8" t="s">
        <v>5</v>
      </c>
      <c r="G11" s="24">
        <f t="shared" si="2"/>
        <v>0</v>
      </c>
      <c r="H11" s="28">
        <f t="shared" si="0"/>
        <v>0</v>
      </c>
    </row>
    <row r="12" spans="1:9" s="2" customFormat="1" ht="26.25" customHeight="1" x14ac:dyDescent="0.2">
      <c r="A12" s="6">
        <v>7</v>
      </c>
      <c r="B12" s="22" t="s">
        <v>7</v>
      </c>
      <c r="C12" s="6">
        <v>5</v>
      </c>
      <c r="D12" s="47">
        <v>500</v>
      </c>
      <c r="E12" s="61"/>
      <c r="F12" s="8" t="s">
        <v>5</v>
      </c>
      <c r="G12" s="24">
        <f t="shared" si="2"/>
        <v>0</v>
      </c>
      <c r="H12" s="28">
        <f t="shared" si="0"/>
        <v>0</v>
      </c>
    </row>
    <row r="13" spans="1:9" s="2" customFormat="1" ht="26.25" customHeight="1" x14ac:dyDescent="0.2">
      <c r="A13" s="6">
        <v>8</v>
      </c>
      <c r="B13" s="22" t="s">
        <v>8</v>
      </c>
      <c r="C13" s="6">
        <v>5</v>
      </c>
      <c r="D13" s="47">
        <v>500</v>
      </c>
      <c r="E13" s="61"/>
      <c r="F13" s="8" t="s">
        <v>5</v>
      </c>
      <c r="G13" s="24">
        <f t="shared" si="2"/>
        <v>0</v>
      </c>
      <c r="H13" s="28">
        <f t="shared" si="0"/>
        <v>0</v>
      </c>
    </row>
    <row r="14" spans="1:9" s="2" customFormat="1" ht="26.25" customHeight="1" x14ac:dyDescent="0.2">
      <c r="A14" s="6">
        <f t="shared" si="1"/>
        <v>9</v>
      </c>
      <c r="B14" s="22" t="s">
        <v>9</v>
      </c>
      <c r="C14" s="6">
        <v>5</v>
      </c>
      <c r="D14" s="57">
        <v>239</v>
      </c>
      <c r="E14" s="61"/>
      <c r="F14" s="8" t="s">
        <v>5</v>
      </c>
      <c r="G14" s="24">
        <f t="shared" si="2"/>
        <v>0</v>
      </c>
      <c r="H14" s="28">
        <f t="shared" si="0"/>
        <v>0</v>
      </c>
    </row>
    <row r="15" spans="1:9" s="2" customFormat="1" ht="26.25" customHeight="1" x14ac:dyDescent="0.2">
      <c r="A15" s="6">
        <f t="shared" si="1"/>
        <v>10</v>
      </c>
      <c r="B15" s="22" t="s">
        <v>10</v>
      </c>
      <c r="C15" s="6">
        <v>5</v>
      </c>
      <c r="D15" s="23">
        <v>1688</v>
      </c>
      <c r="E15" s="61"/>
      <c r="F15" s="8" t="s">
        <v>5</v>
      </c>
      <c r="G15" s="24">
        <f t="shared" si="2"/>
        <v>0</v>
      </c>
      <c r="H15" s="28">
        <f t="shared" si="0"/>
        <v>0</v>
      </c>
    </row>
    <row r="16" spans="1:9" s="2" customFormat="1" ht="26.25" customHeight="1" x14ac:dyDescent="0.2">
      <c r="A16" s="6">
        <f t="shared" si="1"/>
        <v>11</v>
      </c>
      <c r="B16" s="22" t="s">
        <v>11</v>
      </c>
      <c r="C16" s="6">
        <v>5</v>
      </c>
      <c r="D16" s="57">
        <v>61</v>
      </c>
      <c r="E16" s="61"/>
      <c r="F16" s="8" t="s">
        <v>5</v>
      </c>
      <c r="G16" s="24">
        <f t="shared" si="2"/>
        <v>0</v>
      </c>
      <c r="H16" s="28">
        <f t="shared" si="0"/>
        <v>0</v>
      </c>
    </row>
    <row r="17" spans="1:8" s="2" customFormat="1" ht="26.25" customHeight="1" x14ac:dyDescent="0.2">
      <c r="A17" s="6">
        <f t="shared" si="1"/>
        <v>12</v>
      </c>
      <c r="B17" s="22" t="s">
        <v>36</v>
      </c>
      <c r="C17" s="6">
        <v>7</v>
      </c>
      <c r="D17" s="23">
        <v>63</v>
      </c>
      <c r="E17" s="61"/>
      <c r="F17" s="8" t="s">
        <v>5</v>
      </c>
      <c r="G17" s="24">
        <f t="shared" si="2"/>
        <v>0</v>
      </c>
      <c r="H17" s="28">
        <f t="shared" si="0"/>
        <v>0</v>
      </c>
    </row>
    <row r="18" spans="1:8" s="2" customFormat="1" ht="26.25" customHeight="1" x14ac:dyDescent="0.2">
      <c r="A18" s="6">
        <f t="shared" si="1"/>
        <v>13</v>
      </c>
      <c r="B18" s="22" t="s">
        <v>8</v>
      </c>
      <c r="C18" s="6">
        <v>7</v>
      </c>
      <c r="D18" s="47">
        <v>500</v>
      </c>
      <c r="E18" s="61"/>
      <c r="F18" s="8" t="s">
        <v>5</v>
      </c>
      <c r="G18" s="24">
        <f t="shared" si="2"/>
        <v>0</v>
      </c>
      <c r="H18" s="28">
        <f t="shared" si="0"/>
        <v>0</v>
      </c>
    </row>
    <row r="19" spans="1:8" s="2" customFormat="1" ht="26.25" customHeight="1" x14ac:dyDescent="0.2">
      <c r="A19" s="6">
        <f t="shared" si="1"/>
        <v>14</v>
      </c>
      <c r="B19" s="22" t="s">
        <v>37</v>
      </c>
      <c r="C19" s="6">
        <v>7</v>
      </c>
      <c r="D19" s="23">
        <v>14756</v>
      </c>
      <c r="E19" s="61"/>
      <c r="F19" s="8" t="s">
        <v>5</v>
      </c>
      <c r="G19" s="24">
        <f t="shared" si="2"/>
        <v>0</v>
      </c>
      <c r="H19" s="28">
        <f t="shared" si="0"/>
        <v>0</v>
      </c>
    </row>
    <row r="20" spans="1:8" s="2" customFormat="1" ht="26.25" customHeight="1" x14ac:dyDescent="0.2">
      <c r="A20" s="6">
        <f t="shared" si="1"/>
        <v>15</v>
      </c>
      <c r="B20" s="22" t="s">
        <v>10</v>
      </c>
      <c r="C20" s="6">
        <v>7</v>
      </c>
      <c r="D20" s="23">
        <v>23422</v>
      </c>
      <c r="E20" s="61"/>
      <c r="F20" s="8" t="s">
        <v>5</v>
      </c>
      <c r="G20" s="24">
        <f t="shared" si="2"/>
        <v>0</v>
      </c>
      <c r="H20" s="28">
        <f t="shared" si="0"/>
        <v>0</v>
      </c>
    </row>
    <row r="21" spans="1:8" s="2" customFormat="1" ht="26.25" customHeight="1" x14ac:dyDescent="0.2">
      <c r="A21" s="6">
        <f t="shared" si="1"/>
        <v>16</v>
      </c>
      <c r="B21" s="22" t="s">
        <v>38</v>
      </c>
      <c r="C21" s="6">
        <v>7</v>
      </c>
      <c r="D21" s="23">
        <v>726</v>
      </c>
      <c r="E21" s="61"/>
      <c r="F21" s="8" t="s">
        <v>5</v>
      </c>
      <c r="G21" s="24">
        <f t="shared" si="2"/>
        <v>0</v>
      </c>
      <c r="H21" s="28">
        <f t="shared" si="0"/>
        <v>0</v>
      </c>
    </row>
    <row r="22" spans="1:8" s="2" customFormat="1" ht="26.25" customHeight="1" x14ac:dyDescent="0.2">
      <c r="A22" s="6">
        <f t="shared" si="1"/>
        <v>17</v>
      </c>
      <c r="B22" s="22" t="s">
        <v>31</v>
      </c>
      <c r="C22" s="6">
        <v>1</v>
      </c>
      <c r="D22" s="47">
        <v>500</v>
      </c>
      <c r="E22" s="61"/>
      <c r="F22" s="8" t="s">
        <v>5</v>
      </c>
      <c r="G22" s="24">
        <f t="shared" si="2"/>
        <v>0</v>
      </c>
      <c r="H22" s="28">
        <f t="shared" si="0"/>
        <v>0</v>
      </c>
    </row>
    <row r="23" spans="1:8" s="2" customFormat="1" ht="26.25" customHeight="1" x14ac:dyDescent="0.2">
      <c r="A23" s="6">
        <f t="shared" si="1"/>
        <v>18</v>
      </c>
      <c r="B23" s="22" t="s">
        <v>29</v>
      </c>
      <c r="C23" s="6">
        <v>1</v>
      </c>
      <c r="D23" s="47">
        <v>500</v>
      </c>
      <c r="E23" s="61"/>
      <c r="F23" s="8" t="s">
        <v>5</v>
      </c>
      <c r="G23" s="24">
        <f t="shared" si="2"/>
        <v>0</v>
      </c>
      <c r="H23" s="28">
        <f t="shared" si="0"/>
        <v>0</v>
      </c>
    </row>
    <row r="24" spans="1:8" s="2" customFormat="1" ht="26.25" customHeight="1" x14ac:dyDescent="0.2">
      <c r="A24" s="6">
        <f t="shared" si="1"/>
        <v>19</v>
      </c>
      <c r="B24" s="22" t="s">
        <v>14</v>
      </c>
      <c r="C24" s="6">
        <v>1</v>
      </c>
      <c r="D24" s="47">
        <v>500</v>
      </c>
      <c r="E24" s="61"/>
      <c r="F24" s="8" t="s">
        <v>5</v>
      </c>
      <c r="G24" s="24">
        <f t="shared" si="2"/>
        <v>0</v>
      </c>
      <c r="H24" s="28">
        <f t="shared" si="0"/>
        <v>0</v>
      </c>
    </row>
    <row r="25" spans="1:8" s="2" customFormat="1" ht="26.25" customHeight="1" x14ac:dyDescent="0.2">
      <c r="A25" s="6">
        <f t="shared" si="1"/>
        <v>20</v>
      </c>
      <c r="B25" s="22" t="s">
        <v>15</v>
      </c>
      <c r="C25" s="6">
        <v>1</v>
      </c>
      <c r="D25" s="47">
        <v>500</v>
      </c>
      <c r="E25" s="61"/>
      <c r="F25" s="8" t="s">
        <v>5</v>
      </c>
      <c r="G25" s="24">
        <f t="shared" si="2"/>
        <v>0</v>
      </c>
      <c r="H25" s="28">
        <f t="shared" si="0"/>
        <v>0</v>
      </c>
    </row>
    <row r="26" spans="1:8" s="2" customFormat="1" ht="26.25" customHeight="1" x14ac:dyDescent="0.2">
      <c r="A26" s="6">
        <f t="shared" si="1"/>
        <v>21</v>
      </c>
      <c r="B26" s="22" t="s">
        <v>12</v>
      </c>
      <c r="C26" s="6">
        <v>5</v>
      </c>
      <c r="D26" s="23">
        <v>28333</v>
      </c>
      <c r="E26" s="61"/>
      <c r="F26" s="8" t="s">
        <v>5</v>
      </c>
      <c r="G26" s="24">
        <f t="shared" si="2"/>
        <v>0</v>
      </c>
      <c r="H26" s="28">
        <f t="shared" si="0"/>
        <v>0</v>
      </c>
    </row>
    <row r="27" spans="1:8" s="2" customFormat="1" ht="26.25" customHeight="1" x14ac:dyDescent="0.2">
      <c r="A27" s="6">
        <f t="shared" si="1"/>
        <v>22</v>
      </c>
      <c r="B27" s="22" t="s">
        <v>13</v>
      </c>
      <c r="C27" s="6">
        <v>5</v>
      </c>
      <c r="D27" s="23">
        <v>818</v>
      </c>
      <c r="E27" s="61"/>
      <c r="F27" s="8" t="s">
        <v>5</v>
      </c>
      <c r="G27" s="24">
        <f t="shared" si="2"/>
        <v>0</v>
      </c>
      <c r="H27" s="28">
        <f t="shared" si="0"/>
        <v>0</v>
      </c>
    </row>
    <row r="28" spans="1:8" s="2" customFormat="1" ht="26.25" customHeight="1" x14ac:dyDescent="0.2">
      <c r="A28" s="6">
        <f t="shared" si="1"/>
        <v>23</v>
      </c>
      <c r="B28" s="22" t="s">
        <v>30</v>
      </c>
      <c r="C28" s="6">
        <v>5</v>
      </c>
      <c r="D28" s="23">
        <v>14327</v>
      </c>
      <c r="E28" s="61"/>
      <c r="F28" s="8" t="s">
        <v>5</v>
      </c>
      <c r="G28" s="24">
        <f t="shared" si="2"/>
        <v>0</v>
      </c>
      <c r="H28" s="28">
        <f t="shared" si="0"/>
        <v>0</v>
      </c>
    </row>
    <row r="29" spans="1:8" s="2" customFormat="1" ht="26.25" customHeight="1" x14ac:dyDescent="0.2">
      <c r="A29" s="6">
        <f t="shared" si="1"/>
        <v>24</v>
      </c>
      <c r="B29" s="22" t="s">
        <v>15</v>
      </c>
      <c r="C29" s="6">
        <v>5</v>
      </c>
      <c r="D29" s="23">
        <v>844</v>
      </c>
      <c r="E29" s="61"/>
      <c r="F29" s="8" t="s">
        <v>5</v>
      </c>
      <c r="G29" s="24">
        <f t="shared" si="2"/>
        <v>0</v>
      </c>
      <c r="H29" s="28">
        <f t="shared" si="0"/>
        <v>0</v>
      </c>
    </row>
    <row r="30" spans="1:8" s="2" customFormat="1" ht="26.25" customHeight="1" x14ac:dyDescent="0.2">
      <c r="A30" s="6">
        <f t="shared" si="1"/>
        <v>25</v>
      </c>
      <c r="B30" s="22" t="s">
        <v>16</v>
      </c>
      <c r="C30" s="6">
        <v>5</v>
      </c>
      <c r="D30" s="23">
        <v>5911</v>
      </c>
      <c r="E30" s="61"/>
      <c r="F30" s="8" t="s">
        <v>5</v>
      </c>
      <c r="G30" s="24">
        <f t="shared" si="2"/>
        <v>0</v>
      </c>
      <c r="H30" s="28">
        <f t="shared" si="0"/>
        <v>0</v>
      </c>
    </row>
    <row r="31" spans="1:8" s="2" customFormat="1" ht="26.25" customHeight="1" x14ac:dyDescent="0.2">
      <c r="A31" s="6">
        <f t="shared" si="1"/>
        <v>26</v>
      </c>
      <c r="B31" s="22" t="s">
        <v>12</v>
      </c>
      <c r="C31" s="6">
        <v>7</v>
      </c>
      <c r="D31" s="23">
        <v>15833</v>
      </c>
      <c r="E31" s="61"/>
      <c r="F31" s="8" t="s">
        <v>5</v>
      </c>
      <c r="G31" s="24">
        <f t="shared" si="2"/>
        <v>0</v>
      </c>
      <c r="H31" s="28">
        <f t="shared" si="0"/>
        <v>0</v>
      </c>
    </row>
    <row r="32" spans="1:8" s="2" customFormat="1" ht="26.25" customHeight="1" x14ac:dyDescent="0.2">
      <c r="A32" s="6">
        <f t="shared" si="1"/>
        <v>27</v>
      </c>
      <c r="B32" s="22" t="s">
        <v>13</v>
      </c>
      <c r="C32" s="6">
        <v>7</v>
      </c>
      <c r="D32" s="23">
        <v>480</v>
      </c>
      <c r="E32" s="61"/>
      <c r="F32" s="8" t="s">
        <v>5</v>
      </c>
      <c r="G32" s="24">
        <f t="shared" si="2"/>
        <v>0</v>
      </c>
      <c r="H32" s="28">
        <f t="shared" si="0"/>
        <v>0</v>
      </c>
    </row>
    <row r="33" spans="1:8" s="2" customFormat="1" ht="26.25" customHeight="1" x14ac:dyDescent="0.2">
      <c r="A33" s="6">
        <f t="shared" si="1"/>
        <v>28</v>
      </c>
      <c r="B33" s="22" t="s">
        <v>14</v>
      </c>
      <c r="C33" s="6">
        <v>7</v>
      </c>
      <c r="D33" s="23">
        <v>29694</v>
      </c>
      <c r="E33" s="61"/>
      <c r="F33" s="8" t="s">
        <v>5</v>
      </c>
      <c r="G33" s="24">
        <f t="shared" si="2"/>
        <v>0</v>
      </c>
      <c r="H33" s="28">
        <f t="shared" si="0"/>
        <v>0</v>
      </c>
    </row>
    <row r="34" spans="1:8" s="2" customFormat="1" ht="26.25" customHeight="1" x14ac:dyDescent="0.2">
      <c r="A34" s="6">
        <f t="shared" si="1"/>
        <v>29</v>
      </c>
      <c r="B34" s="22" t="s">
        <v>15</v>
      </c>
      <c r="C34" s="6">
        <v>7</v>
      </c>
      <c r="D34" s="23">
        <v>1060</v>
      </c>
      <c r="E34" s="61"/>
      <c r="F34" s="8" t="s">
        <v>5</v>
      </c>
      <c r="G34" s="24">
        <f t="shared" si="2"/>
        <v>0</v>
      </c>
      <c r="H34" s="28">
        <f t="shared" si="0"/>
        <v>0</v>
      </c>
    </row>
    <row r="35" spans="1:8" s="2" customFormat="1" ht="26.25" customHeight="1" x14ac:dyDescent="0.2">
      <c r="A35" s="6">
        <f t="shared" si="1"/>
        <v>30</v>
      </c>
      <c r="B35" s="22" t="s">
        <v>16</v>
      </c>
      <c r="C35" s="6">
        <v>7</v>
      </c>
      <c r="D35" s="23">
        <v>1140</v>
      </c>
      <c r="E35" s="61"/>
      <c r="F35" s="8" t="s">
        <v>5</v>
      </c>
      <c r="G35" s="24">
        <f t="shared" si="2"/>
        <v>0</v>
      </c>
      <c r="H35" s="28">
        <f t="shared" si="0"/>
        <v>0</v>
      </c>
    </row>
    <row r="36" spans="1:8" s="2" customFormat="1" ht="26.25" customHeight="1" x14ac:dyDescent="0.2">
      <c r="A36" s="6">
        <f t="shared" si="1"/>
        <v>31</v>
      </c>
      <c r="B36" s="9" t="s">
        <v>39</v>
      </c>
      <c r="C36" s="6">
        <v>7</v>
      </c>
      <c r="D36" s="23">
        <v>48657</v>
      </c>
      <c r="E36" s="61"/>
      <c r="F36" s="8" t="s">
        <v>5</v>
      </c>
      <c r="G36" s="24">
        <f t="shared" si="2"/>
        <v>0</v>
      </c>
      <c r="H36" s="28">
        <f t="shared" si="0"/>
        <v>0</v>
      </c>
    </row>
    <row r="37" spans="1:8" s="2" customFormat="1" ht="26.25" customHeight="1" x14ac:dyDescent="0.2">
      <c r="A37" s="6">
        <f t="shared" si="1"/>
        <v>32</v>
      </c>
      <c r="B37" s="10" t="s">
        <v>40</v>
      </c>
      <c r="C37" s="6">
        <v>7</v>
      </c>
      <c r="D37" s="23">
        <v>1893589</v>
      </c>
      <c r="E37" s="61"/>
      <c r="F37" s="8" t="s">
        <v>5</v>
      </c>
      <c r="G37" s="24">
        <f t="shared" si="2"/>
        <v>0</v>
      </c>
      <c r="H37" s="28">
        <f t="shared" si="0"/>
        <v>0</v>
      </c>
    </row>
    <row r="38" spans="1:8" s="2" customFormat="1" ht="26.25" customHeight="1" x14ac:dyDescent="0.2">
      <c r="A38" s="6">
        <f t="shared" si="1"/>
        <v>33</v>
      </c>
      <c r="B38" s="10" t="s">
        <v>27</v>
      </c>
      <c r="C38" s="6">
        <v>7</v>
      </c>
      <c r="D38" s="23">
        <v>69338</v>
      </c>
      <c r="E38" s="61"/>
      <c r="F38" s="8" t="s">
        <v>5</v>
      </c>
      <c r="G38" s="24">
        <f t="shared" si="2"/>
        <v>0</v>
      </c>
      <c r="H38" s="28">
        <f t="shared" si="0"/>
        <v>0</v>
      </c>
    </row>
    <row r="39" spans="1:8" s="2" customFormat="1" ht="26.25" customHeight="1" x14ac:dyDescent="0.2">
      <c r="A39" s="6">
        <f t="shared" si="1"/>
        <v>34</v>
      </c>
      <c r="B39" s="9" t="s">
        <v>41</v>
      </c>
      <c r="C39" s="6">
        <v>7</v>
      </c>
      <c r="D39" s="23">
        <v>2826</v>
      </c>
      <c r="E39" s="61"/>
      <c r="F39" s="8" t="s">
        <v>5</v>
      </c>
      <c r="G39" s="24">
        <f t="shared" si="2"/>
        <v>0</v>
      </c>
      <c r="H39" s="28">
        <f t="shared" si="0"/>
        <v>0</v>
      </c>
    </row>
    <row r="40" spans="1:8" s="2" customFormat="1" ht="26.25" customHeight="1" x14ac:dyDescent="0.2">
      <c r="A40" s="6">
        <f t="shared" si="1"/>
        <v>35</v>
      </c>
      <c r="B40" s="9" t="s">
        <v>45</v>
      </c>
      <c r="C40" s="6">
        <v>7</v>
      </c>
      <c r="D40" s="23">
        <v>1604</v>
      </c>
      <c r="E40" s="61"/>
      <c r="F40" s="8" t="s">
        <v>5</v>
      </c>
      <c r="G40" s="24">
        <f t="shared" si="2"/>
        <v>0</v>
      </c>
      <c r="H40" s="28">
        <f t="shared" si="0"/>
        <v>0</v>
      </c>
    </row>
    <row r="41" spans="1:8" s="2" customFormat="1" ht="26.25" customHeight="1" x14ac:dyDescent="0.2">
      <c r="A41" s="6">
        <f t="shared" si="1"/>
        <v>36</v>
      </c>
      <c r="B41" s="10" t="s">
        <v>17</v>
      </c>
      <c r="C41" s="6">
        <v>7</v>
      </c>
      <c r="D41" s="7">
        <v>7328</v>
      </c>
      <c r="E41" s="61"/>
      <c r="F41" s="8" t="s">
        <v>5</v>
      </c>
      <c r="G41" s="24">
        <f t="shared" si="2"/>
        <v>0</v>
      </c>
      <c r="H41" s="28">
        <f t="shared" si="0"/>
        <v>0</v>
      </c>
    </row>
    <row r="42" spans="1:8" s="2" customFormat="1" ht="26.25" customHeight="1" x14ac:dyDescent="0.2">
      <c r="A42" s="6">
        <f t="shared" si="1"/>
        <v>37</v>
      </c>
      <c r="B42" s="9" t="s">
        <v>42</v>
      </c>
      <c r="C42" s="6">
        <v>7</v>
      </c>
      <c r="D42" s="7">
        <v>815</v>
      </c>
      <c r="E42" s="61"/>
      <c r="F42" s="8" t="s">
        <v>5</v>
      </c>
      <c r="G42" s="24">
        <f t="shared" si="2"/>
        <v>0</v>
      </c>
      <c r="H42" s="28">
        <f t="shared" si="0"/>
        <v>0</v>
      </c>
    </row>
    <row r="43" spans="1:8" ht="22.5" x14ac:dyDescent="0.2">
      <c r="A43" s="6">
        <f t="shared" si="1"/>
        <v>38</v>
      </c>
      <c r="B43" s="9" t="s">
        <v>43</v>
      </c>
      <c r="C43" s="25" t="s">
        <v>18</v>
      </c>
      <c r="D43" s="46">
        <v>1</v>
      </c>
      <c r="E43" s="61"/>
      <c r="F43" s="11" t="s">
        <v>19</v>
      </c>
      <c r="G43" s="24">
        <f>E43*D43</f>
        <v>0</v>
      </c>
      <c r="H43" s="28">
        <f>G43*12</f>
        <v>0</v>
      </c>
    </row>
    <row r="44" spans="1:8" ht="48" x14ac:dyDescent="0.2">
      <c r="A44" s="6">
        <f t="shared" si="1"/>
        <v>39</v>
      </c>
      <c r="B44" s="12" t="s">
        <v>20</v>
      </c>
      <c r="C44" s="13" t="s">
        <v>21</v>
      </c>
      <c r="D44" s="6">
        <v>13</v>
      </c>
      <c r="E44" s="61"/>
      <c r="F44" s="11" t="s">
        <v>22</v>
      </c>
      <c r="G44" s="24">
        <f t="shared" ref="G44:G49" si="3">E44*D44</f>
        <v>0</v>
      </c>
      <c r="H44" s="28">
        <f t="shared" ref="H44:H49" si="4">G44*12</f>
        <v>0</v>
      </c>
    </row>
    <row r="45" spans="1:8" ht="36" x14ac:dyDescent="0.2">
      <c r="A45" s="6">
        <f t="shared" si="1"/>
        <v>40</v>
      </c>
      <c r="B45" s="12" t="s">
        <v>44</v>
      </c>
      <c r="C45" s="13" t="s">
        <v>21</v>
      </c>
      <c r="D45" s="6">
        <v>1</v>
      </c>
      <c r="E45" s="61"/>
      <c r="F45" s="11" t="s">
        <v>22</v>
      </c>
      <c r="G45" s="24">
        <f t="shared" si="3"/>
        <v>0</v>
      </c>
      <c r="H45" s="28">
        <f t="shared" si="4"/>
        <v>0</v>
      </c>
    </row>
    <row r="46" spans="1:8" ht="36" x14ac:dyDescent="0.2">
      <c r="A46" s="6">
        <f t="shared" si="1"/>
        <v>41</v>
      </c>
      <c r="B46" s="12" t="s">
        <v>23</v>
      </c>
      <c r="C46" s="13" t="s">
        <v>21</v>
      </c>
      <c r="D46" s="6">
        <v>1</v>
      </c>
      <c r="E46" s="61"/>
      <c r="F46" s="11" t="s">
        <v>22</v>
      </c>
      <c r="G46" s="24">
        <f t="shared" si="3"/>
        <v>0</v>
      </c>
      <c r="H46" s="28">
        <f t="shared" si="4"/>
        <v>0</v>
      </c>
    </row>
    <row r="47" spans="1:8" ht="41.25" customHeight="1" x14ac:dyDescent="0.2">
      <c r="A47" s="6">
        <f t="shared" si="1"/>
        <v>42</v>
      </c>
      <c r="B47" s="26" t="s">
        <v>48</v>
      </c>
      <c r="C47" s="13" t="s">
        <v>21</v>
      </c>
      <c r="D47" s="46">
        <v>1</v>
      </c>
      <c r="E47" s="61"/>
      <c r="F47" s="11" t="s">
        <v>24</v>
      </c>
      <c r="G47" s="24">
        <f t="shared" si="3"/>
        <v>0</v>
      </c>
      <c r="H47" s="28">
        <f t="shared" si="4"/>
        <v>0</v>
      </c>
    </row>
    <row r="48" spans="1:8" ht="37.5" customHeight="1" x14ac:dyDescent="0.2">
      <c r="A48" s="6">
        <f t="shared" si="1"/>
        <v>43</v>
      </c>
      <c r="B48" s="12" t="s">
        <v>49</v>
      </c>
      <c r="C48" s="13" t="s">
        <v>21</v>
      </c>
      <c r="D48" s="46">
        <v>1</v>
      </c>
      <c r="E48" s="61"/>
      <c r="F48" s="11" t="s">
        <v>24</v>
      </c>
      <c r="G48" s="24">
        <f t="shared" si="3"/>
        <v>0</v>
      </c>
      <c r="H48" s="28">
        <f t="shared" si="4"/>
        <v>0</v>
      </c>
    </row>
    <row r="49" spans="1:9" ht="35.25" customHeight="1" thickBot="1" x14ac:dyDescent="0.25">
      <c r="A49" s="6">
        <f>+A48+1</f>
        <v>44</v>
      </c>
      <c r="B49" s="14" t="s">
        <v>50</v>
      </c>
      <c r="C49" s="15" t="s">
        <v>21</v>
      </c>
      <c r="D49" s="46">
        <v>1</v>
      </c>
      <c r="E49" s="62"/>
      <c r="F49" s="35" t="s">
        <v>24</v>
      </c>
      <c r="G49" s="30">
        <f t="shared" si="3"/>
        <v>0</v>
      </c>
      <c r="H49" s="29">
        <f t="shared" si="4"/>
        <v>0</v>
      </c>
    </row>
    <row r="50" spans="1:9" ht="13.5" thickBot="1" x14ac:dyDescent="0.25">
      <c r="A50" s="16"/>
      <c r="B50" s="17"/>
      <c r="C50" s="17"/>
      <c r="D50" s="17"/>
      <c r="E50" s="17"/>
      <c r="F50" s="36"/>
      <c r="G50" s="37"/>
      <c r="H50" s="38"/>
    </row>
    <row r="51" spans="1:9" ht="27" customHeight="1" thickBot="1" x14ac:dyDescent="0.3">
      <c r="A51" s="18"/>
      <c r="B51" s="32" t="s">
        <v>25</v>
      </c>
      <c r="C51" s="33"/>
      <c r="D51" s="33"/>
      <c r="E51" s="33"/>
      <c r="F51" s="34"/>
      <c r="G51" s="42">
        <f>SUM(G6:G49)</f>
        <v>0</v>
      </c>
      <c r="H51" s="40"/>
    </row>
    <row r="52" spans="1:9" ht="26.25" customHeight="1" thickBot="1" x14ac:dyDescent="0.3">
      <c r="A52" s="41"/>
      <c r="B52" s="39" t="s">
        <v>47</v>
      </c>
      <c r="C52" s="20"/>
      <c r="D52" s="20"/>
      <c r="E52" s="20"/>
      <c r="F52" s="20"/>
      <c r="G52" s="21"/>
      <c r="H52" s="31">
        <f>SUM(H6:H51)</f>
        <v>0</v>
      </c>
    </row>
    <row r="53" spans="1:9" ht="26.25" customHeight="1" x14ac:dyDescent="0.25">
      <c r="B53" s="19"/>
      <c r="H53" s="48"/>
    </row>
    <row r="54" spans="1:9" s="49" customFormat="1" ht="26.25" customHeight="1" x14ac:dyDescent="0.25">
      <c r="B54" s="64" t="s">
        <v>63</v>
      </c>
      <c r="C54" s="64"/>
      <c r="D54" s="64"/>
      <c r="E54" s="64"/>
      <c r="F54" s="64"/>
      <c r="G54" s="64"/>
      <c r="H54" s="64"/>
    </row>
    <row r="55" spans="1:9" s="49" customFormat="1" ht="26.25" customHeight="1" x14ac:dyDescent="0.25">
      <c r="B55" s="50"/>
      <c r="H55" s="51"/>
    </row>
    <row r="56" spans="1:9" s="49" customFormat="1" ht="26.25" customHeight="1" x14ac:dyDescent="0.2">
      <c r="B56" s="69" t="s">
        <v>66</v>
      </c>
      <c r="C56" s="69"/>
      <c r="D56" s="69"/>
      <c r="E56" s="69"/>
      <c r="F56" s="69"/>
      <c r="G56" s="69"/>
      <c r="H56" s="69"/>
    </row>
    <row r="57" spans="1:9" s="49" customFormat="1" ht="11.25" customHeight="1" x14ac:dyDescent="0.2">
      <c r="B57" s="69"/>
      <c r="C57" s="69"/>
      <c r="D57" s="69"/>
      <c r="E57" s="69"/>
      <c r="F57" s="69"/>
      <c r="G57" s="69"/>
      <c r="H57" s="69"/>
    </row>
    <row r="58" spans="1:9" s="49" customFormat="1" ht="11.25" customHeight="1" x14ac:dyDescent="0.2">
      <c r="B58" s="52"/>
      <c r="C58" s="52"/>
      <c r="D58" s="52"/>
      <c r="E58" s="52"/>
      <c r="F58" s="52"/>
      <c r="G58" s="52"/>
      <c r="H58" s="52"/>
    </row>
    <row r="59" spans="1:9" s="49" customFormat="1" ht="26.25" customHeight="1" x14ac:dyDescent="0.25">
      <c r="B59" s="50"/>
      <c r="H59" s="51"/>
    </row>
    <row r="60" spans="1:9" s="49" customFormat="1" x14ac:dyDescent="0.2">
      <c r="B60" s="53"/>
      <c r="C60" s="53"/>
      <c r="D60" s="53"/>
      <c r="E60" s="53"/>
      <c r="F60" s="53"/>
      <c r="G60" s="53"/>
      <c r="H60" s="53"/>
      <c r="I60" s="54"/>
    </row>
    <row r="61" spans="1:9" s="49" customFormat="1" ht="15" x14ac:dyDescent="0.25">
      <c r="B61" s="50" t="s">
        <v>53</v>
      </c>
      <c r="C61" s="53"/>
      <c r="D61" s="53"/>
      <c r="E61" s="53"/>
      <c r="F61" s="53"/>
      <c r="G61" s="53"/>
      <c r="H61" s="53"/>
    </row>
    <row r="62" spans="1:9" s="49" customFormat="1" ht="15" x14ac:dyDescent="0.25">
      <c r="B62" s="50" t="s">
        <v>52</v>
      </c>
    </row>
    <row r="63" spans="1:9" s="49" customFormat="1" ht="15" x14ac:dyDescent="0.25">
      <c r="B63" s="50" t="s">
        <v>54</v>
      </c>
      <c r="C63" s="55"/>
      <c r="D63" s="55"/>
      <c r="E63" s="55"/>
    </row>
    <row r="64" spans="1:9" s="49" customFormat="1" ht="15" x14ac:dyDescent="0.25">
      <c r="B64" s="50"/>
    </row>
    <row r="65" spans="2:8" s="49" customFormat="1" ht="25.5" customHeight="1" x14ac:dyDescent="0.25">
      <c r="B65" s="64" t="s">
        <v>55</v>
      </c>
      <c r="C65" s="64"/>
      <c r="D65" s="65"/>
      <c r="E65" s="65"/>
      <c r="F65" s="65"/>
      <c r="G65" s="65"/>
      <c r="H65" s="65"/>
    </row>
    <row r="66" spans="2:8" s="49" customFormat="1" ht="31.5" customHeight="1" x14ac:dyDescent="0.25">
      <c r="B66" s="50" t="s">
        <v>56</v>
      </c>
      <c r="E66" s="66" t="s">
        <v>57</v>
      </c>
      <c r="F66" s="66"/>
      <c r="G66" s="66"/>
      <c r="H66" s="66"/>
    </row>
    <row r="67" spans="2:8" s="49" customFormat="1" ht="26.25" customHeight="1" x14ac:dyDescent="0.2">
      <c r="B67" s="67"/>
      <c r="C67" s="67"/>
      <c r="D67" s="67"/>
      <c r="E67" s="67"/>
      <c r="F67" s="67"/>
      <c r="G67" s="67"/>
      <c r="H67" s="67"/>
    </row>
    <row r="68" spans="2:8" s="49" customFormat="1" x14ac:dyDescent="0.2"/>
    <row r="69" spans="2:8" s="49" customFormat="1" x14ac:dyDescent="0.2"/>
    <row r="70" spans="2:8" s="49" customFormat="1" ht="15.75" x14ac:dyDescent="0.25">
      <c r="B70" s="56" t="s">
        <v>58</v>
      </c>
    </row>
    <row r="71" spans="2:8" s="49" customFormat="1" ht="15.75" x14ac:dyDescent="0.25">
      <c r="B71" s="56" t="s">
        <v>59</v>
      </c>
    </row>
    <row r="72" spans="2:8" s="49" customFormat="1" ht="15.75" x14ac:dyDescent="0.25">
      <c r="B72" s="56" t="s">
        <v>60</v>
      </c>
    </row>
    <row r="73" spans="2:8" s="49" customFormat="1" x14ac:dyDescent="0.2"/>
    <row r="74" spans="2:8" s="49" customFormat="1" x14ac:dyDescent="0.2"/>
    <row r="75" spans="2:8" s="49" customFormat="1" x14ac:dyDescent="0.2"/>
    <row r="76" spans="2:8" s="49" customFormat="1" x14ac:dyDescent="0.2"/>
    <row r="77" spans="2:8" s="49" customFormat="1" x14ac:dyDescent="0.2"/>
    <row r="78" spans="2:8" s="49" customFormat="1" x14ac:dyDescent="0.2"/>
  </sheetData>
  <sheetProtection algorithmName="SHA-512" hashValue="6t1N8KNlfVH49RBgorQ6wz509RtdHM3pIsyneUXNw1pYXbF5HReNTbZyJvF55ThymU783P7idHandpyMKcqOwQ==" saltValue="yhHWk5MYkksn+eZYuTDBiA==" spinCount="100000" sheet="1" objects="1" scenarios="1"/>
  <mergeCells count="7">
    <mergeCell ref="B65:C65"/>
    <mergeCell ref="D65:H65"/>
    <mergeCell ref="E66:H66"/>
    <mergeCell ref="B67:H67"/>
    <mergeCell ref="D3:H3"/>
    <mergeCell ref="B56:H57"/>
    <mergeCell ref="B54:H54"/>
  </mergeCells>
  <phoneticPr fontId="0" type="noConversion"/>
  <pageMargins left="0.75" right="0.75" top="1" bottom="1" header="0.5" footer="0.5"/>
  <pageSetup scale="8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FY27-045-01 Bid Form</vt:lpstr>
      <vt:lpstr>'FY27-045-01 Bid Form'!Print_Titles</vt:lpstr>
    </vt:vector>
  </TitlesOfParts>
  <Company>fpg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Thomas</dc:creator>
  <cp:lastModifiedBy>Eric Kien</cp:lastModifiedBy>
  <cp:lastPrinted>2017-03-21T17:11:58Z</cp:lastPrinted>
  <dcterms:created xsi:type="dcterms:W3CDTF">2006-11-15T20:29:01Z</dcterms:created>
  <dcterms:modified xsi:type="dcterms:W3CDTF">2026-07-30T13:26:23Z</dcterms:modified>
</cp:coreProperties>
</file>